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15300" windowHeight="8736"/>
  </bookViews>
  <sheets>
    <sheet name="DC Sweep Current Mode" sheetId="6" r:id="rId1"/>
    <sheet name="DC Sweep Voltage Mode" sheetId="7" r:id="rId2"/>
  </sheets>
  <externalReferences>
    <externalReference r:id="rId3"/>
  </externalReferences>
  <definedNames>
    <definedName name="fsr">[1]Board1!$D$2</definedName>
    <definedName name="gain">[1]Board2!$B$2</definedName>
    <definedName name="idealgain" localSheetId="0">'DC Sweep Current Mode'!$F$3</definedName>
    <definedName name="idealgain" localSheetId="1">'DC Sweep Voltage Mode'!$F$3</definedName>
    <definedName name="idealgain">#REF!</definedName>
    <definedName name="idealgaini">'DC Sweep Current Mode'!$F$3</definedName>
    <definedName name="idealgainv">'DC Sweep Voltage Mode'!$F$3</definedName>
    <definedName name="idealmax" localSheetId="1">#REF!</definedName>
    <definedName name="idealmax">#REF!</definedName>
    <definedName name="idealmin" localSheetId="1">#REF!</definedName>
    <definedName name="idealmin">#REF!</definedName>
    <definedName name="idealoffset" localSheetId="0">'DC Sweep Current Mode'!$D$3</definedName>
    <definedName name="idealoffset" localSheetId="1">'DC Sweep Voltage Mode'!$D$3</definedName>
    <definedName name="idealoffset">#REF!</definedName>
    <definedName name="idealoffseti">'DC Sweep Current Mode'!$D$3</definedName>
    <definedName name="idealoffsetv">'DC Sweep Voltage Mode'!$D$3</definedName>
    <definedName name="rshunt">[1]Board2!$A$2</definedName>
    <definedName name="vref">[1]Board2!$C$2</definedName>
  </definedNames>
  <calcPr calcId="145621"/>
</workbook>
</file>

<file path=xl/calcChain.xml><?xml version="1.0" encoding="utf-8"?>
<calcChain xmlns="http://schemas.openxmlformats.org/spreadsheetml/2006/main">
  <c r="H19" i="6" l="1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G19" i="6"/>
  <c r="G16" i="6"/>
  <c r="G15" i="6"/>
  <c r="G12" i="6"/>
  <c r="G11" i="6"/>
  <c r="G8" i="6"/>
  <c r="G7" i="6"/>
  <c r="G4" i="6"/>
  <c r="H3" i="6"/>
  <c r="G3" i="6"/>
  <c r="F19" i="6"/>
  <c r="F18" i="6"/>
  <c r="G18" i="6" s="1"/>
  <c r="F17" i="6"/>
  <c r="G17" i="6" s="1"/>
  <c r="F16" i="6"/>
  <c r="F15" i="6"/>
  <c r="F14" i="6"/>
  <c r="G14" i="6" s="1"/>
  <c r="F13" i="6"/>
  <c r="G13" i="6" s="1"/>
  <c r="F12" i="6"/>
  <c r="F11" i="6"/>
  <c r="F10" i="6"/>
  <c r="G10" i="6" s="1"/>
  <c r="F9" i="6"/>
  <c r="G9" i="6" s="1"/>
  <c r="F8" i="6"/>
  <c r="F7" i="6"/>
  <c r="F6" i="6"/>
  <c r="G6" i="6" s="1"/>
  <c r="F5" i="6"/>
  <c r="G5" i="6" s="1"/>
  <c r="F4" i="6"/>
  <c r="F3" i="6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G5" i="7" s="1"/>
  <c r="F4" i="7"/>
  <c r="G4" i="7" s="1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F3" i="7"/>
  <c r="G3" i="7"/>
  <c r="B5" i="7" l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I3" i="7"/>
  <c r="I6" i="7" l="1"/>
  <c r="I8" i="7"/>
  <c r="I10" i="7"/>
  <c r="I12" i="7"/>
  <c r="I14" i="7"/>
  <c r="I16" i="7"/>
  <c r="I18" i="7"/>
  <c r="I5" i="7"/>
  <c r="I7" i="7"/>
  <c r="I9" i="7"/>
  <c r="I11" i="7"/>
  <c r="I13" i="7"/>
  <c r="I15" i="7"/>
  <c r="I17" i="7"/>
  <c r="I19" i="7"/>
  <c r="I4" i="7"/>
  <c r="B5" i="6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I14" i="6" l="1"/>
  <c r="I12" i="6"/>
  <c r="I6" i="6"/>
  <c r="I15" i="6"/>
  <c r="I4" i="6"/>
  <c r="I7" i="6"/>
  <c r="I3" i="6"/>
  <c r="I13" i="6"/>
  <c r="I8" i="6"/>
  <c r="I5" i="6"/>
  <c r="I16" i="6"/>
  <c r="I19" i="6"/>
  <c r="I18" i="6"/>
  <c r="I17" i="6"/>
  <c r="I11" i="6"/>
  <c r="I10" i="6"/>
  <c r="I9" i="6"/>
</calcChain>
</file>

<file path=xl/sharedStrings.xml><?xml version="1.0" encoding="utf-8"?>
<sst xmlns="http://schemas.openxmlformats.org/spreadsheetml/2006/main" count="44" uniqueCount="8">
  <si>
    <t>Simulated</t>
  </si>
  <si>
    <t>Vout(ideal)</t>
  </si>
  <si>
    <t>TotalError</t>
  </si>
  <si>
    <t>OffsetError_per</t>
  </si>
  <si>
    <t>GE_per</t>
  </si>
  <si>
    <t>Gain (slope)</t>
  </si>
  <si>
    <t>Current Mode</t>
  </si>
  <si>
    <t>Voltage 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</si>
</sst>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1">
    <cellStyle name="Normal" xfId="0" builtinId="0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Simulated Vout</a:t>
            </a:r>
            <a:r>
              <a:rPr lang="en-US" baseline="0"/>
              <a:t> vs. Iin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Mode'!$C$4:$E$4</c:f>
              <c:numCache>
                <c:formatCode>General</c:formatCode>
                <c:ptCount val="3"/>
                <c:pt idx="0">
                  <c:v>4.76832073408083</c:v>
                </c:pt>
                <c:pt idx="1">
                  <c:v>2.5005444471374298</c:v>
                </c:pt>
                <c:pt idx="2">
                  <c:v>0.232768155143076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Mode'!$C$5:$E$5</c:f>
              <c:numCache>
                <c:formatCode>General</c:formatCode>
                <c:ptCount val="3"/>
                <c:pt idx="0">
                  <c:v>4.7683207315743399</c:v>
                </c:pt>
                <c:pt idx="1">
                  <c:v>2.5005444446454699</c:v>
                </c:pt>
                <c:pt idx="2">
                  <c:v>0.232768152665697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Mode'!$C$6:$E$6</c:f>
              <c:numCache>
                <c:formatCode>General</c:formatCode>
                <c:ptCount val="3"/>
                <c:pt idx="0">
                  <c:v>4.7683207315743399</c:v>
                </c:pt>
                <c:pt idx="1">
                  <c:v>2.5005444446454699</c:v>
                </c:pt>
                <c:pt idx="2">
                  <c:v>0.232768152665697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Mode'!$C$7:$E$7</c:f>
              <c:numCache>
                <c:formatCode>General</c:formatCode>
                <c:ptCount val="3"/>
                <c:pt idx="0">
                  <c:v>4.7698331646866698</c:v>
                </c:pt>
                <c:pt idx="1">
                  <c:v>2.5005444471253302</c:v>
                </c:pt>
                <c:pt idx="2">
                  <c:v>0.23125572437518799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Mode'!$C$8:$E$8</c:f>
              <c:numCache>
                <c:formatCode>General</c:formatCode>
                <c:ptCount val="3"/>
                <c:pt idx="0">
                  <c:v>4.7698331646866698</c:v>
                </c:pt>
                <c:pt idx="1">
                  <c:v>2.5005444471253302</c:v>
                </c:pt>
                <c:pt idx="2">
                  <c:v>0.23125572437518799</c:v>
                </c:pt>
              </c:numCache>
            </c:numRef>
          </c:yVal>
          <c:smooth val="1"/>
        </c:ser>
        <c:ser>
          <c:idx val="5"/>
          <c:order val="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Mode'!$C$9:$E$9</c:f>
              <c:numCache>
                <c:formatCode>General</c:formatCode>
                <c:ptCount val="3"/>
                <c:pt idx="0">
                  <c:v>4.7698331621821701</c:v>
                </c:pt>
                <c:pt idx="1">
                  <c:v>2.5005444446333698</c:v>
                </c:pt>
                <c:pt idx="2">
                  <c:v>0.231255721895818</c:v>
                </c:pt>
              </c:numCache>
            </c:numRef>
          </c:yVal>
          <c:smooth val="1"/>
        </c:ser>
        <c:ser>
          <c:idx val="6"/>
          <c:order val="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Mode'!$C$10:$E$10</c:f>
              <c:numCache>
                <c:formatCode>General</c:formatCode>
                <c:ptCount val="3"/>
                <c:pt idx="0">
                  <c:v>4.7698331621821701</c:v>
                </c:pt>
                <c:pt idx="1">
                  <c:v>2.5005444446333698</c:v>
                </c:pt>
                <c:pt idx="2">
                  <c:v>0.231255721895818</c:v>
                </c:pt>
              </c:numCache>
            </c:numRef>
          </c:yVal>
          <c:smooth val="1"/>
        </c:ser>
        <c:ser>
          <c:idx val="7"/>
          <c:order val="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Mode'!$C$11:$E$11</c:f>
              <c:numCache>
                <c:formatCode>General</c:formatCode>
                <c:ptCount val="3"/>
                <c:pt idx="0">
                  <c:v>4.7695666226162103</c:v>
                </c:pt>
                <c:pt idx="1">
                  <c:v>2.5005446475661799</c:v>
                </c:pt>
                <c:pt idx="2">
                  <c:v>0.23152266732809701</c:v>
                </c:pt>
              </c:numCache>
            </c:numRef>
          </c:yVal>
          <c:smooth val="1"/>
        </c:ser>
        <c:ser>
          <c:idx val="8"/>
          <c:order val="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Mode'!$C$12:$E$12</c:f>
              <c:numCache>
                <c:formatCode>General</c:formatCode>
                <c:ptCount val="3"/>
                <c:pt idx="0">
                  <c:v>4.7695666226162103</c:v>
                </c:pt>
                <c:pt idx="1">
                  <c:v>2.5005446475661799</c:v>
                </c:pt>
                <c:pt idx="2">
                  <c:v>0.23152266732809701</c:v>
                </c:pt>
              </c:numCache>
            </c:numRef>
          </c:yVal>
          <c:smooth val="1"/>
        </c:ser>
        <c:ser>
          <c:idx val="9"/>
          <c:order val="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Mode'!$C$13:$E$13</c:f>
              <c:numCache>
                <c:formatCode>General</c:formatCode>
                <c:ptCount val="3"/>
                <c:pt idx="0">
                  <c:v>4.76956662010834</c:v>
                </c:pt>
                <c:pt idx="1">
                  <c:v>2.5005446450728601</c:v>
                </c:pt>
                <c:pt idx="2">
                  <c:v>0.23152266484935999</c:v>
                </c:pt>
              </c:numCache>
            </c:numRef>
          </c:yVal>
          <c:smooth val="1"/>
        </c:ser>
        <c:ser>
          <c:idx val="10"/>
          <c:order val="1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Mode'!$C$14:$E$14</c:f>
              <c:numCache>
                <c:formatCode>General</c:formatCode>
                <c:ptCount val="3"/>
                <c:pt idx="0">
                  <c:v>4.76956662010834</c:v>
                </c:pt>
                <c:pt idx="1">
                  <c:v>2.5005446450728601</c:v>
                </c:pt>
                <c:pt idx="2">
                  <c:v>0.23152266484935999</c:v>
                </c:pt>
              </c:numCache>
            </c:numRef>
          </c:yVal>
          <c:smooth val="1"/>
        </c:ser>
        <c:ser>
          <c:idx val="11"/>
          <c:order val="1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Mode'!$C$15:$E$15</c:f>
              <c:numCache>
                <c:formatCode>General</c:formatCode>
                <c:ptCount val="3"/>
                <c:pt idx="0">
                  <c:v>4.7710798839992403</c:v>
                </c:pt>
                <c:pt idx="1">
                  <c:v>2.50054464755407</c:v>
                </c:pt>
                <c:pt idx="2">
                  <c:v>0.23000940592213201</c:v>
                </c:pt>
              </c:numCache>
            </c:numRef>
          </c:yVal>
          <c:smooth val="1"/>
        </c:ser>
        <c:ser>
          <c:idx val="12"/>
          <c:order val="1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Mode'!$C$16:$E$16</c:f>
              <c:numCache>
                <c:formatCode>General</c:formatCode>
                <c:ptCount val="3"/>
                <c:pt idx="0">
                  <c:v>4.7710798839992403</c:v>
                </c:pt>
                <c:pt idx="1">
                  <c:v>2.50054464755407</c:v>
                </c:pt>
                <c:pt idx="2">
                  <c:v>0.23000940592213201</c:v>
                </c:pt>
              </c:numCache>
            </c:numRef>
          </c:yVal>
          <c:smooth val="1"/>
        </c:ser>
        <c:ser>
          <c:idx val="13"/>
          <c:order val="1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Mode'!$C$17:$E$17</c:f>
              <c:numCache>
                <c:formatCode>General</c:formatCode>
                <c:ptCount val="3"/>
                <c:pt idx="0">
                  <c:v>4.7710798814933701</c:v>
                </c:pt>
                <c:pt idx="1">
                  <c:v>2.5005446450607498</c:v>
                </c:pt>
                <c:pt idx="2">
                  <c:v>0.230009403441401</c:v>
                </c:pt>
              </c:numCache>
            </c:numRef>
          </c:yVal>
          <c:smooth val="1"/>
        </c:ser>
        <c:ser>
          <c:idx val="14"/>
          <c:order val="1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Mode'!$C$18:$E$18</c:f>
              <c:numCache>
                <c:formatCode>General</c:formatCode>
                <c:ptCount val="3"/>
                <c:pt idx="0">
                  <c:v>4.7710798814933701</c:v>
                </c:pt>
                <c:pt idx="1">
                  <c:v>2.5005446450607498</c:v>
                </c:pt>
                <c:pt idx="2">
                  <c:v>0.230009403441401</c:v>
                </c:pt>
              </c:numCache>
            </c:numRef>
          </c:yVal>
          <c:smooth val="1"/>
        </c:ser>
        <c:ser>
          <c:idx val="15"/>
          <c:order val="1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Mode'!$C$19:$E$19</c:f>
              <c:numCache>
                <c:formatCode>General</c:formatCode>
                <c:ptCount val="3"/>
                <c:pt idx="0">
                  <c:v>4.76832073408083</c:v>
                </c:pt>
                <c:pt idx="1">
                  <c:v>2.5005444471374298</c:v>
                </c:pt>
                <c:pt idx="2">
                  <c:v>0.232768155143076</c:v>
                </c:pt>
              </c:numCache>
            </c:numRef>
          </c:yVal>
          <c:smooth val="1"/>
        </c:ser>
        <c:ser>
          <c:idx val="16"/>
          <c:order val="1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7"/>
          <c:order val="1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8"/>
          <c:order val="1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9"/>
          <c:order val="1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0"/>
          <c:order val="2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1"/>
          <c:order val="2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2"/>
          <c:order val="2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3"/>
          <c:order val="2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4"/>
          <c:order val="2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5"/>
          <c:order val="2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6"/>
          <c:order val="2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7"/>
          <c:order val="2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8"/>
          <c:order val="2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9"/>
          <c:order val="2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0"/>
          <c:order val="3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1"/>
          <c:order val="3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2"/>
          <c:order val="3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3"/>
          <c:order val="3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4"/>
          <c:order val="3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5"/>
          <c:order val="3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6"/>
          <c:order val="3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7"/>
          <c:order val="3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8"/>
          <c:order val="3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9"/>
          <c:order val="3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0"/>
          <c:order val="4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1"/>
          <c:order val="4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2"/>
          <c:order val="4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3"/>
          <c:order val="4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4"/>
          <c:order val="4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5"/>
          <c:order val="4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6"/>
          <c:order val="4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7"/>
          <c:order val="4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8"/>
          <c:order val="4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9"/>
          <c:order val="4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0"/>
          <c:order val="5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1"/>
          <c:order val="5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2"/>
          <c:order val="5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3"/>
          <c:order val="5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4"/>
          <c:order val="5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5"/>
          <c:order val="5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6"/>
          <c:order val="5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7"/>
          <c:order val="5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8"/>
          <c:order val="5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9"/>
          <c:order val="5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0"/>
          <c:order val="6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1"/>
          <c:order val="6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2"/>
          <c:order val="6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3"/>
          <c:order val="6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4"/>
          <c:order val="6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5"/>
          <c:order val="6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6"/>
          <c:order val="6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7"/>
          <c:order val="6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8"/>
          <c:order val="6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9"/>
          <c:order val="6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0"/>
          <c:order val="7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1"/>
          <c:order val="7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2"/>
          <c:order val="7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3"/>
          <c:order val="7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4"/>
          <c:order val="7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5"/>
          <c:order val="7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6"/>
          <c:order val="7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7"/>
          <c:order val="7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8"/>
          <c:order val="7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9"/>
          <c:order val="7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0"/>
          <c:order val="8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1"/>
          <c:order val="8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2"/>
          <c:order val="8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3"/>
          <c:order val="8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4"/>
          <c:order val="8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5"/>
          <c:order val="8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6"/>
          <c:order val="8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7"/>
          <c:order val="8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8"/>
          <c:order val="8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9"/>
          <c:order val="8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0"/>
          <c:order val="9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1"/>
          <c:order val="9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2"/>
          <c:order val="9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3"/>
          <c:order val="9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4"/>
          <c:order val="9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5"/>
          <c:order val="9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6"/>
          <c:order val="9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7"/>
          <c:order val="9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8"/>
          <c:order val="9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9"/>
          <c:order val="9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0"/>
          <c:order val="10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1"/>
          <c:order val="10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2"/>
          <c:order val="10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3"/>
          <c:order val="10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4"/>
          <c:order val="10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5"/>
          <c:order val="10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6"/>
          <c:order val="10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7"/>
          <c:order val="10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8"/>
          <c:order val="10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9"/>
          <c:order val="10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0"/>
          <c:order val="11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1"/>
          <c:order val="11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2"/>
          <c:order val="11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3"/>
          <c:order val="11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4"/>
          <c:order val="11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5"/>
          <c:order val="11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6"/>
          <c:order val="11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7"/>
          <c:order val="11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8"/>
          <c:order val="118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9"/>
          <c:order val="119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20"/>
          <c:order val="120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21"/>
          <c:order val="121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22"/>
          <c:order val="122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23"/>
          <c:order val="123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24"/>
          <c:order val="124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25"/>
          <c:order val="125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26"/>
          <c:order val="126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27"/>
          <c:order val="127"/>
          <c:marker>
            <c:symbol val="none"/>
          </c:marker>
          <c:xVal>
            <c:numRef>
              <c:f>'DC Sweep Current Mode'!$C$2:$E$2</c:f>
              <c:numCache>
                <c:formatCode>General</c:formatCode>
                <c:ptCount val="3"/>
                <c:pt idx="0">
                  <c:v>-0.02</c:v>
                </c:pt>
                <c:pt idx="1">
                  <c:v>0</c:v>
                </c:pt>
                <c:pt idx="2">
                  <c:v>0.02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674624"/>
        <c:axId val="147676544"/>
      </c:scatterChart>
      <c:valAx>
        <c:axId val="147674624"/>
        <c:scaling>
          <c:orientation val="minMax"/>
          <c:max val="2.0000000000000004E-2"/>
          <c:min val="-2.0000000000000004E-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Iin (A)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676544"/>
        <c:crosses val="autoZero"/>
        <c:crossBetween val="midCat"/>
      </c:valAx>
      <c:valAx>
        <c:axId val="147676544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674624"/>
        <c:crossesAt val="-2.0000000000000004E-2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Gain Error (%)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 Current Mode'!$B$4:$B$19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'DC Sweep Current Mode'!$G$4:$G$19</c:f>
              <c:numCache>
                <c:formatCode>General</c:formatCode>
                <c:ptCount val="16"/>
                <c:pt idx="0">
                  <c:v>-6.0978975970110955E-2</c:v>
                </c:pt>
                <c:pt idx="1">
                  <c:v>-6.0978976611564623E-2</c:v>
                </c:pt>
                <c:pt idx="2">
                  <c:v>-6.0978976611564623E-2</c:v>
                </c:pt>
                <c:pt idx="3">
                  <c:v>5.6725905507152086E-3</c:v>
                </c:pt>
                <c:pt idx="4">
                  <c:v>5.6725905507152086E-3</c:v>
                </c:pt>
                <c:pt idx="5">
                  <c:v>5.6725899970006492E-3</c:v>
                </c:pt>
                <c:pt idx="6">
                  <c:v>5.6725899970006492E-3</c:v>
                </c:pt>
                <c:pt idx="7">
                  <c:v>-6.082530801856445E-3</c:v>
                </c:pt>
                <c:pt idx="8">
                  <c:v>-6.082530801856445E-3</c:v>
                </c:pt>
                <c:pt idx="9">
                  <c:v>-6.0825314437985964E-3</c:v>
                </c:pt>
                <c:pt idx="10">
                  <c:v>-6.0825314437985964E-3</c:v>
                </c:pt>
                <c:pt idx="11">
                  <c:v>6.060564431567949E-2</c:v>
                </c:pt>
                <c:pt idx="12">
                  <c:v>6.060564431567949E-2</c:v>
                </c:pt>
                <c:pt idx="13">
                  <c:v>6.0605643761752002E-2</c:v>
                </c:pt>
                <c:pt idx="14">
                  <c:v>6.0605643761752002E-2</c:v>
                </c:pt>
                <c:pt idx="15">
                  <c:v>-6.0978975970110955E-2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44352"/>
        <c:axId val="146650624"/>
      </c:scatterChart>
      <c:valAx>
        <c:axId val="146644352"/>
        <c:scaling>
          <c:orientation val="minMax"/>
          <c:max val="1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650624"/>
        <c:crossesAt val="-0.5"/>
        <c:crossBetween val="midCat"/>
      </c:valAx>
      <c:valAx>
        <c:axId val="1466506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Gain</a:t>
                </a:r>
                <a:r>
                  <a:rPr lang="en-US" baseline="0"/>
                  <a:t> Error (%)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6443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Offset Error (%)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 Current Mode'!$B$4:$B$19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'DC Sweep Current Mode'!$H$4:$H$19</c:f>
              <c:numCache>
                <c:formatCode>General</c:formatCode>
                <c:ptCount val="16"/>
                <c:pt idx="0">
                  <c:v>2.177788549719395E-2</c:v>
                </c:pt>
                <c:pt idx="1">
                  <c:v>2.1777785818795081E-2</c:v>
                </c:pt>
                <c:pt idx="2">
                  <c:v>2.1777785818795081E-2</c:v>
                </c:pt>
                <c:pt idx="3">
                  <c:v>2.1777885013207765E-2</c:v>
                </c:pt>
                <c:pt idx="4">
                  <c:v>2.1777885013207765E-2</c:v>
                </c:pt>
                <c:pt idx="5">
                  <c:v>2.1777785334791133E-2</c:v>
                </c:pt>
                <c:pt idx="6">
                  <c:v>2.1777785334791133E-2</c:v>
                </c:pt>
                <c:pt idx="7">
                  <c:v>2.1785902647195599E-2</c:v>
                </c:pt>
                <c:pt idx="8">
                  <c:v>2.1785902647195599E-2</c:v>
                </c:pt>
                <c:pt idx="9">
                  <c:v>2.1785802914404684E-2</c:v>
                </c:pt>
                <c:pt idx="10">
                  <c:v>2.1785802914404684E-2</c:v>
                </c:pt>
                <c:pt idx="11">
                  <c:v>2.1785902162800852E-2</c:v>
                </c:pt>
                <c:pt idx="12">
                  <c:v>2.1785902162800852E-2</c:v>
                </c:pt>
                <c:pt idx="13">
                  <c:v>2.1785802429992174E-2</c:v>
                </c:pt>
                <c:pt idx="14">
                  <c:v>2.1785802429992174E-2</c:v>
                </c:pt>
                <c:pt idx="15">
                  <c:v>2.177788549719395E-2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34656"/>
        <c:axId val="147336576"/>
      </c:scatterChart>
      <c:valAx>
        <c:axId val="147334656"/>
        <c:scaling>
          <c:orientation val="minMax"/>
          <c:max val="1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336576"/>
        <c:crossesAt val="-0.5"/>
        <c:crossBetween val="midCat"/>
      </c:valAx>
      <c:valAx>
        <c:axId val="147336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Offset </a:t>
                </a:r>
                <a:r>
                  <a:rPr lang="en-US" baseline="0"/>
                  <a:t>Error (%)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334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Error (%)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 Current Mode'!$B$4:$B$19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'DC Sweep Current Mode'!$I$4:$I$19</c:f>
              <c:numCache>
                <c:formatCode>General</c:formatCode>
                <c:ptCount val="16"/>
                <c:pt idx="0">
                  <c:v>6.4751152940254741E-2</c:v>
                </c:pt>
                <c:pt idx="1">
                  <c:v>6.4751120019371541E-2</c:v>
                </c:pt>
                <c:pt idx="2">
                  <c:v>6.4751120019371541E-2</c:v>
                </c:pt>
                <c:pt idx="3">
                  <c:v>2.2504545300995594E-2</c:v>
                </c:pt>
                <c:pt idx="4">
                  <c:v>2.2504545300995594E-2</c:v>
                </c:pt>
                <c:pt idx="5">
                  <c:v>2.2504448701585994E-2</c:v>
                </c:pt>
                <c:pt idx="6">
                  <c:v>2.2504448701585994E-2</c:v>
                </c:pt>
                <c:pt idx="7">
                  <c:v>2.2619079006639873E-2</c:v>
                </c:pt>
                <c:pt idx="8">
                  <c:v>2.2619079006639873E-2</c:v>
                </c:pt>
                <c:pt idx="9">
                  <c:v>2.2618983120159981E-2</c:v>
                </c:pt>
                <c:pt idx="10">
                  <c:v>2.2618983120159981E-2</c:v>
                </c:pt>
                <c:pt idx="11">
                  <c:v>6.4402404116350995E-2</c:v>
                </c:pt>
                <c:pt idx="12">
                  <c:v>6.4402404116350995E-2</c:v>
                </c:pt>
                <c:pt idx="13">
                  <c:v>6.4402369857754785E-2</c:v>
                </c:pt>
                <c:pt idx="14">
                  <c:v>6.4402369857754785E-2</c:v>
                </c:pt>
                <c:pt idx="15">
                  <c:v>6.4751152940254741E-2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344768"/>
        <c:axId val="147371520"/>
      </c:scatterChart>
      <c:valAx>
        <c:axId val="147344768"/>
        <c:scaling>
          <c:orientation val="minMax"/>
          <c:max val="1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371520"/>
        <c:crossesAt val="-0.5"/>
        <c:crossBetween val="midCat"/>
      </c:valAx>
      <c:valAx>
        <c:axId val="1473715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</a:t>
                </a:r>
                <a:r>
                  <a:rPr lang="en-US" baseline="0"/>
                  <a:t>Error (%)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344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Simulated Vout</a:t>
            </a:r>
            <a:r>
              <a:rPr lang="en-US" baseline="0"/>
              <a:t> vs. Vin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Mode'!$C$4:$E$4</c:f>
              <c:numCache>
                <c:formatCode>General</c:formatCode>
                <c:ptCount val="3"/>
                <c:pt idx="0">
                  <c:v>4.7536929821949796</c:v>
                </c:pt>
                <c:pt idx="1">
                  <c:v>2.5005445957757</c:v>
                </c:pt>
                <c:pt idx="2">
                  <c:v>0.247396208760116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Mode'!$C$5:$E$5</c:f>
              <c:numCache>
                <c:formatCode>General</c:formatCode>
                <c:ptCount val="3"/>
                <c:pt idx="0">
                  <c:v>4.75657225827843</c:v>
                </c:pt>
                <c:pt idx="1">
                  <c:v>2.5005445935735402</c:v>
                </c:pt>
                <c:pt idx="2">
                  <c:v>0.244516928271345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Mode'!$C$6:$E$6</c:f>
              <c:numCache>
                <c:formatCode>General</c:formatCode>
                <c:ptCount val="3"/>
                <c:pt idx="0">
                  <c:v>4.7551285262482796</c:v>
                </c:pt>
                <c:pt idx="1">
                  <c:v>2.5005445934778701</c:v>
                </c:pt>
                <c:pt idx="2">
                  <c:v>0.24596066011069401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Mode'!$C$7:$E$7</c:f>
              <c:numCache>
                <c:formatCode>General</c:formatCode>
                <c:ptCount val="3"/>
                <c:pt idx="0">
                  <c:v>4.7551428081862399</c:v>
                </c:pt>
                <c:pt idx="1">
                  <c:v>2.5005445958600898</c:v>
                </c:pt>
                <c:pt idx="2">
                  <c:v>0.245946382937105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Mode'!$C$8:$E$8</c:f>
              <c:numCache>
                <c:formatCode>General</c:formatCode>
                <c:ptCount val="3"/>
                <c:pt idx="0">
                  <c:v>4.7536999530778203</c:v>
                </c:pt>
                <c:pt idx="1">
                  <c:v>2.50054459576454</c:v>
                </c:pt>
                <c:pt idx="2">
                  <c:v>0.24738923785496</c:v>
                </c:pt>
              </c:numCache>
            </c:numRef>
          </c:yVal>
          <c:smooth val="1"/>
        </c:ser>
        <c:ser>
          <c:idx val="5"/>
          <c:order val="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Mode'!$C$9:$E$9</c:f>
              <c:numCache>
                <c:formatCode>General</c:formatCode>
                <c:ptCount val="3"/>
                <c:pt idx="0">
                  <c:v>4.7565792330732899</c:v>
                </c:pt>
                <c:pt idx="1">
                  <c:v>2.50054459356239</c:v>
                </c:pt>
                <c:pt idx="2">
                  <c:v>0.24450995345417401</c:v>
                </c:pt>
              </c:numCache>
            </c:numRef>
          </c:yVal>
          <c:smooth val="1"/>
        </c:ser>
        <c:ser>
          <c:idx val="6"/>
          <c:order val="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Mode'!$C$10:$E$10</c:f>
              <c:numCache>
                <c:formatCode>General</c:formatCode>
                <c:ptCount val="3"/>
                <c:pt idx="0">
                  <c:v>4.7551354967643498</c:v>
                </c:pt>
                <c:pt idx="1">
                  <c:v>2.5005445934667101</c:v>
                </c:pt>
                <c:pt idx="2">
                  <c:v>0.24595368957229599</c:v>
                </c:pt>
              </c:numCache>
            </c:numRef>
          </c:yVal>
          <c:smooth val="1"/>
        </c:ser>
        <c:ser>
          <c:idx val="7"/>
          <c:order val="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Mode'!$C$11:$E$11</c:f>
              <c:numCache>
                <c:formatCode>General</c:formatCode>
                <c:ptCount val="3"/>
                <c:pt idx="0">
                  <c:v>4.75637447913161</c:v>
                </c:pt>
                <c:pt idx="1">
                  <c:v>2.50054499743176</c:v>
                </c:pt>
                <c:pt idx="2">
                  <c:v>0.24471389010219699</c:v>
                </c:pt>
              </c:numCache>
            </c:numRef>
          </c:yVal>
          <c:smooth val="1"/>
        </c:ser>
        <c:ser>
          <c:idx val="8"/>
          <c:order val="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Mode'!$C$12:$E$12</c:f>
              <c:numCache>
                <c:formatCode>General</c:formatCode>
                <c:ptCount val="3"/>
                <c:pt idx="0">
                  <c:v>4.7549308357156201</c:v>
                </c:pt>
                <c:pt idx="1">
                  <c:v>2.5005447962864098</c:v>
                </c:pt>
                <c:pt idx="2">
                  <c:v>0.246158756261114</c:v>
                </c:pt>
              </c:numCache>
            </c:numRef>
          </c:yVal>
          <c:smooth val="1"/>
        </c:ser>
        <c:ser>
          <c:idx val="9"/>
          <c:order val="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Mode'!$C$13:$E$13</c:f>
              <c:numCache>
                <c:formatCode>General</c:formatCode>
                <c:ptCount val="3"/>
                <c:pt idx="0">
                  <c:v>4.7578116933836396</c:v>
                </c:pt>
                <c:pt idx="1">
                  <c:v>2.5005447940830501</c:v>
                </c:pt>
                <c:pt idx="2">
                  <c:v>0.24327789418534501</c:v>
                </c:pt>
              </c:numCache>
            </c:numRef>
          </c:yVal>
          <c:smooth val="1"/>
        </c:ser>
        <c:ser>
          <c:idx val="10"/>
          <c:order val="1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Mode'!$C$14:$E$14</c:f>
              <c:numCache>
                <c:formatCode>General</c:formatCode>
                <c:ptCount val="3"/>
                <c:pt idx="0">
                  <c:v>4.7563671683123596</c:v>
                </c:pt>
                <c:pt idx="1">
                  <c:v>2.50054479398732</c:v>
                </c:pt>
                <c:pt idx="2">
                  <c:v>0.2447224190657</c:v>
                </c:pt>
              </c:numCache>
            </c:numRef>
          </c:yVal>
          <c:smooth val="1"/>
        </c:ser>
        <c:ser>
          <c:idx val="11"/>
          <c:order val="1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Mode'!$C$15:$E$15</c:f>
              <c:numCache>
                <c:formatCode>General</c:formatCode>
                <c:ptCount val="3"/>
                <c:pt idx="0">
                  <c:v>4.7563814580954</c:v>
                </c:pt>
                <c:pt idx="1">
                  <c:v>2.5005447963708498</c:v>
                </c:pt>
                <c:pt idx="2">
                  <c:v>0.24470813404966901</c:v>
                </c:pt>
              </c:numCache>
            </c:numRef>
          </c:yVal>
          <c:smooth val="1"/>
        </c:ser>
        <c:ser>
          <c:idx val="12"/>
          <c:order val="1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Mode'!$C$16:$E$16</c:f>
              <c:numCache>
                <c:formatCode>General</c:formatCode>
                <c:ptCount val="3"/>
                <c:pt idx="0">
                  <c:v>4.7549378104275499</c:v>
                </c:pt>
                <c:pt idx="1">
                  <c:v>2.5005447962752498</c:v>
                </c:pt>
                <c:pt idx="2">
                  <c:v>0.24615178152683501</c:v>
                </c:pt>
              </c:numCache>
            </c:numRef>
          </c:yVal>
          <c:smooth val="1"/>
        </c:ser>
        <c:ser>
          <c:idx val="13"/>
          <c:order val="1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Mode'!$C$17:$E$17</c:f>
              <c:numCache>
                <c:formatCode>General</c:formatCode>
                <c:ptCount val="3"/>
                <c:pt idx="0">
                  <c:v>4.7578186720097504</c:v>
                </c:pt>
                <c:pt idx="1">
                  <c:v>2.5005447940718799</c:v>
                </c:pt>
                <c:pt idx="2">
                  <c:v>0.24327091553691199</c:v>
                </c:pt>
              </c:numCache>
            </c:numRef>
          </c:yVal>
          <c:smooth val="1"/>
        </c:ser>
        <c:ser>
          <c:idx val="14"/>
          <c:order val="1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Mode'!$C$18:$E$18</c:f>
              <c:numCache>
                <c:formatCode>General</c:formatCode>
                <c:ptCount val="3"/>
                <c:pt idx="0">
                  <c:v>4.7563741426573403</c:v>
                </c:pt>
                <c:pt idx="1">
                  <c:v>2.50054479397616</c:v>
                </c:pt>
                <c:pt idx="2">
                  <c:v>0.24471544469840201</c:v>
                </c:pt>
              </c:numCache>
            </c:numRef>
          </c:yVal>
          <c:smooth val="1"/>
        </c:ser>
        <c:ser>
          <c:idx val="15"/>
          <c:order val="1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Voltage Mode'!$C$19:$E$19</c:f>
              <c:numCache>
                <c:formatCode>General</c:formatCode>
                <c:ptCount val="3"/>
                <c:pt idx="0">
                  <c:v>4.7551358330251503</c:v>
                </c:pt>
                <c:pt idx="1">
                  <c:v>2.5005445958712502</c:v>
                </c:pt>
                <c:pt idx="2">
                  <c:v>0.24595335812051</c:v>
                </c:pt>
              </c:numCache>
            </c:numRef>
          </c:yVal>
          <c:smooth val="1"/>
        </c:ser>
        <c:ser>
          <c:idx val="16"/>
          <c:order val="1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7"/>
          <c:order val="1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8"/>
          <c:order val="1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9"/>
          <c:order val="1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0"/>
          <c:order val="2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1"/>
          <c:order val="2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2"/>
          <c:order val="2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3"/>
          <c:order val="2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4"/>
          <c:order val="2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5"/>
          <c:order val="2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6"/>
          <c:order val="2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7"/>
          <c:order val="2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8"/>
          <c:order val="2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29"/>
          <c:order val="2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0"/>
          <c:order val="3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1"/>
          <c:order val="3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2"/>
          <c:order val="3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3"/>
          <c:order val="3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4"/>
          <c:order val="3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5"/>
          <c:order val="3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6"/>
          <c:order val="3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7"/>
          <c:order val="3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8"/>
          <c:order val="3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39"/>
          <c:order val="3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0"/>
          <c:order val="4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1"/>
          <c:order val="4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2"/>
          <c:order val="4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3"/>
          <c:order val="4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4"/>
          <c:order val="4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5"/>
          <c:order val="4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6"/>
          <c:order val="4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7"/>
          <c:order val="4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8"/>
          <c:order val="4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49"/>
          <c:order val="4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0"/>
          <c:order val="5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1"/>
          <c:order val="5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2"/>
          <c:order val="5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3"/>
          <c:order val="5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4"/>
          <c:order val="5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5"/>
          <c:order val="5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6"/>
          <c:order val="5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7"/>
          <c:order val="5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8"/>
          <c:order val="5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59"/>
          <c:order val="5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0"/>
          <c:order val="6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1"/>
          <c:order val="6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2"/>
          <c:order val="6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3"/>
          <c:order val="6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4"/>
          <c:order val="6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5"/>
          <c:order val="6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6"/>
          <c:order val="6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7"/>
          <c:order val="6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8"/>
          <c:order val="6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69"/>
          <c:order val="6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0"/>
          <c:order val="7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1"/>
          <c:order val="7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2"/>
          <c:order val="7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3"/>
          <c:order val="7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4"/>
          <c:order val="7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5"/>
          <c:order val="7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6"/>
          <c:order val="7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7"/>
          <c:order val="7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8"/>
          <c:order val="7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79"/>
          <c:order val="7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0"/>
          <c:order val="8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1"/>
          <c:order val="8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2"/>
          <c:order val="8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3"/>
          <c:order val="8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4"/>
          <c:order val="8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5"/>
          <c:order val="8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6"/>
          <c:order val="8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7"/>
          <c:order val="8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8"/>
          <c:order val="8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89"/>
          <c:order val="8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0"/>
          <c:order val="9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1"/>
          <c:order val="9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2"/>
          <c:order val="9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3"/>
          <c:order val="9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4"/>
          <c:order val="9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5"/>
          <c:order val="9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6"/>
          <c:order val="9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7"/>
          <c:order val="9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8"/>
          <c:order val="9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99"/>
          <c:order val="9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0"/>
          <c:order val="10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1"/>
          <c:order val="10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2"/>
          <c:order val="10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3"/>
          <c:order val="10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4"/>
          <c:order val="10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5"/>
          <c:order val="10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6"/>
          <c:order val="10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7"/>
          <c:order val="10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8"/>
          <c:order val="10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09"/>
          <c:order val="10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0"/>
          <c:order val="11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1"/>
          <c:order val="111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2"/>
          <c:order val="112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3"/>
          <c:order val="113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4"/>
          <c:order val="114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5"/>
          <c:order val="115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6"/>
          <c:order val="116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7"/>
          <c:order val="117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8"/>
          <c:order val="118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21"/>
          <c:order val="119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ser>
          <c:idx val="119"/>
          <c:order val="120"/>
          <c:marker>
            <c:symbol val="none"/>
          </c:marker>
          <c:xVal>
            <c:numRef>
              <c:f>'DC Sweep Voltage Mode'!$C$2:$E$2</c:f>
              <c:numCache>
                <c:formatCode>General</c:formatCode>
                <c:ptCount val="3"/>
                <c:pt idx="0">
                  <c:v>-10</c:v>
                </c:pt>
                <c:pt idx="1">
                  <c:v>0</c:v>
                </c:pt>
                <c:pt idx="2">
                  <c:v>10</c:v>
                </c:pt>
              </c:numCache>
            </c:numRef>
          </c:xVal>
          <c:yVal>
            <c:numRef>
              <c:f>'DC Sweep Current Mode'!#REF!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303232"/>
        <c:axId val="148305408"/>
      </c:scatterChart>
      <c:valAx>
        <c:axId val="148303232"/>
        <c:scaling>
          <c:orientation val="minMax"/>
          <c:max val="10"/>
          <c:min val="-1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Vin (V)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8305408"/>
        <c:crosses val="autoZero"/>
        <c:crossBetween val="midCat"/>
      </c:valAx>
      <c:valAx>
        <c:axId val="148305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Output</a:t>
                </a:r>
                <a:r>
                  <a:rPr lang="en-US" baseline="0"/>
                  <a:t> (V)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8303232"/>
        <c:crossesAt val="-10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Gain Error (%)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 Voltage Mode'!$B$4:$B$19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'DC Sweep Voltage Mode'!$G$4:$G$19</c:f>
              <c:numCache>
                <c:formatCode>General</c:formatCode>
                <c:ptCount val="16"/>
                <c:pt idx="0">
                  <c:v>-9.1630683326174731E-2</c:v>
                </c:pt>
                <c:pt idx="1">
                  <c:v>3.6041333337277957E-2</c:v>
                </c:pt>
                <c:pt idx="2">
                  <c:v>-2.7976156226018095E-2</c:v>
                </c:pt>
                <c:pt idx="3">
                  <c:v>-2.7342976831174051E-2</c:v>
                </c:pt>
                <c:pt idx="4">
                  <c:v>-9.1321582222950559E-2</c:v>
                </c:pt>
                <c:pt idx="5">
                  <c:v>3.6350607905885686E-2</c:v>
                </c:pt>
                <c:pt idx="6">
                  <c:v>-2.7667071385740923E-2</c:v>
                </c:pt>
                <c:pt idx="7">
                  <c:v>2.7289595632341901E-2</c:v>
                </c:pt>
                <c:pt idx="8">
                  <c:v>-3.6751078094630622E-2</c:v>
                </c:pt>
                <c:pt idx="9">
                  <c:v>9.0991068728674254E-2</c:v>
                </c:pt>
                <c:pt idx="10">
                  <c:v>2.6938414397568902E-2</c:v>
                </c:pt>
                <c:pt idx="11">
                  <c:v>2.7571941597895847E-2</c:v>
                </c:pt>
                <c:pt idx="12">
                  <c:v>-3.6441807202443249E-2</c:v>
                </c:pt>
                <c:pt idx="13">
                  <c:v>9.1300513181614348E-2</c:v>
                </c:pt>
                <c:pt idx="14">
                  <c:v>2.7247669017911112E-2</c:v>
                </c:pt>
                <c:pt idx="15">
                  <c:v>-2.7652267639111095E-2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50752"/>
        <c:axId val="147852672"/>
      </c:scatterChart>
      <c:valAx>
        <c:axId val="147850752"/>
        <c:scaling>
          <c:orientation val="minMax"/>
          <c:max val="1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852672"/>
        <c:crossesAt val="-0.5"/>
        <c:crossBetween val="midCat"/>
      </c:valAx>
      <c:valAx>
        <c:axId val="147852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Gain</a:t>
                </a:r>
                <a:r>
                  <a:rPr lang="en-US" baseline="0"/>
                  <a:t> Error (%)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8507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Offset Error (%)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 Voltage Mode'!$B$4:$B$19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'DC Sweep Voltage Mode'!$H$4:$H$19</c:f>
              <c:numCache>
                <c:formatCode>General</c:formatCode>
                <c:ptCount val="16"/>
                <c:pt idx="0">
                  <c:v>2.1783831027999412E-2</c:v>
                </c:pt>
                <c:pt idx="1">
                  <c:v>2.1783742941607898E-2</c:v>
                </c:pt>
                <c:pt idx="2">
                  <c:v>2.1783739114802358E-2</c:v>
                </c:pt>
                <c:pt idx="3">
                  <c:v>2.178383440359255E-2</c:v>
                </c:pt>
                <c:pt idx="4">
                  <c:v>2.1783830581600938E-2</c:v>
                </c:pt>
                <c:pt idx="5">
                  <c:v>2.1783742495600222E-2</c:v>
                </c:pt>
                <c:pt idx="6">
                  <c:v>2.1783738668403885E-2</c:v>
                </c:pt>
                <c:pt idx="7">
                  <c:v>2.1799897270398105E-2</c:v>
                </c:pt>
                <c:pt idx="8">
                  <c:v>2.1791851456391953E-2</c:v>
                </c:pt>
                <c:pt idx="9">
                  <c:v>2.1791763322003277E-2</c:v>
                </c:pt>
                <c:pt idx="10">
                  <c:v>2.1791759492799656E-2</c:v>
                </c:pt>
                <c:pt idx="11">
                  <c:v>2.1791854833992375E-2</c:v>
                </c:pt>
                <c:pt idx="12">
                  <c:v>2.1791851009993479E-2</c:v>
                </c:pt>
                <c:pt idx="13">
                  <c:v>2.1791762875196241E-2</c:v>
                </c:pt>
                <c:pt idx="14">
                  <c:v>2.1791759046401182E-2</c:v>
                </c:pt>
                <c:pt idx="15">
                  <c:v>2.1783834850008787E-2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69056"/>
        <c:axId val="147879424"/>
      </c:scatterChart>
      <c:valAx>
        <c:axId val="147869056"/>
        <c:scaling>
          <c:orientation val="minMax"/>
          <c:max val="1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879424"/>
        <c:crosses val="autoZero"/>
        <c:crossBetween val="midCat"/>
      </c:valAx>
      <c:valAx>
        <c:axId val="147879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Offset</a:t>
                </a:r>
                <a:r>
                  <a:rPr lang="en-US" baseline="0"/>
                  <a:t> Error (%)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869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Error (%)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'DC Sweep Voltage Mode'!$B$4:$B$19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'DC Sweep Voltage Mode'!$I$4:$I$19</c:f>
              <c:numCache>
                <c:formatCode>General</c:formatCode>
                <c:ptCount val="16"/>
                <c:pt idx="0">
                  <c:v>9.418448609552503E-2</c:v>
                </c:pt>
                <c:pt idx="1">
                  <c:v>4.2113052196140276E-2</c:v>
                </c:pt>
                <c:pt idx="2">
                  <c:v>3.5456968384287191E-2</c:v>
                </c:pt>
                <c:pt idx="3">
                  <c:v>3.4959602733916524E-2</c:v>
                </c:pt>
                <c:pt idx="4">
                  <c:v>9.3883793353863862E-2</c:v>
                </c:pt>
                <c:pt idx="5">
                  <c:v>4.2378038324609339E-2</c:v>
                </c:pt>
                <c:pt idx="6">
                  <c:v>3.5213606879117038E-2</c:v>
                </c:pt>
                <c:pt idx="7">
                  <c:v>3.492789072899543E-2</c:v>
                </c:pt>
                <c:pt idx="8">
                  <c:v>4.2726180861564156E-2</c:v>
                </c:pt>
                <c:pt idx="9">
                  <c:v>9.3564178706749351E-2</c:v>
                </c:pt>
                <c:pt idx="10">
                  <c:v>3.464908298998938E-2</c:v>
                </c:pt>
                <c:pt idx="11">
                  <c:v>3.514394543279932E-2</c:v>
                </c:pt>
                <c:pt idx="12">
                  <c:v>4.2460453160815405E-2</c:v>
                </c:pt>
                <c:pt idx="13">
                  <c:v>9.3865140688302998E-2</c:v>
                </c:pt>
                <c:pt idx="14">
                  <c:v>3.4890059175158201E-2</c:v>
                </c:pt>
                <c:pt idx="15">
                  <c:v>3.5202036395036697E-2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97728"/>
        <c:axId val="147908096"/>
      </c:scatterChart>
      <c:valAx>
        <c:axId val="147897728"/>
        <c:scaling>
          <c:orientation val="minMax"/>
          <c:max val="1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Sample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908096"/>
        <c:crossesAt val="-0.5"/>
        <c:crossBetween val="midCat"/>
      </c:valAx>
      <c:valAx>
        <c:axId val="1479080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</a:t>
                </a:r>
                <a:r>
                  <a:rPr lang="en-US" baseline="0"/>
                  <a:t>Error (%)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7897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560070</xdr:colOff>
      <xdr:row>1</xdr:row>
      <xdr:rowOff>105988</xdr:rowOff>
    </xdr:from>
    <xdr:to>
      <xdr:col>18</xdr:col>
      <xdr:colOff>268432</xdr:colOff>
      <xdr:row>19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37752</xdr:colOff>
      <xdr:row>1</xdr:row>
      <xdr:rowOff>104602</xdr:rowOff>
    </xdr:from>
    <xdr:to>
      <xdr:col>27</xdr:col>
      <xdr:colOff>432953</xdr:colOff>
      <xdr:row>19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20</xdr:row>
      <xdr:rowOff>0</xdr:rowOff>
    </xdr:from>
    <xdr:to>
      <xdr:col>18</xdr:col>
      <xdr:colOff>395201</xdr:colOff>
      <xdr:row>37</xdr:row>
      <xdr:rowOff>74692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20</xdr:row>
      <xdr:rowOff>0</xdr:rowOff>
    </xdr:from>
    <xdr:to>
      <xdr:col>27</xdr:col>
      <xdr:colOff>395201</xdr:colOff>
      <xdr:row>37</xdr:row>
      <xdr:rowOff>74692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560070</xdr:colOff>
      <xdr:row>1</xdr:row>
      <xdr:rowOff>105988</xdr:rowOff>
    </xdr:from>
    <xdr:to>
      <xdr:col>18</xdr:col>
      <xdr:colOff>268432</xdr:colOff>
      <xdr:row>19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423235</xdr:colOff>
      <xdr:row>1</xdr:row>
      <xdr:rowOff>104602</xdr:rowOff>
    </xdr:from>
    <xdr:to>
      <xdr:col>27</xdr:col>
      <xdr:colOff>208836</xdr:colOff>
      <xdr:row>19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468086</xdr:colOff>
      <xdr:row>19</xdr:row>
      <xdr:rowOff>152400</xdr:rowOff>
    </xdr:from>
    <xdr:to>
      <xdr:col>18</xdr:col>
      <xdr:colOff>253687</xdr:colOff>
      <xdr:row>37</xdr:row>
      <xdr:rowOff>47799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20</xdr:row>
      <xdr:rowOff>0</xdr:rowOff>
    </xdr:from>
    <xdr:to>
      <xdr:col>27</xdr:col>
      <xdr:colOff>395201</xdr:colOff>
      <xdr:row>37</xdr:row>
      <xdr:rowOff>80456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0270536/Box%20Sync/TIPD175_Bidirectional%20low%20side%20current%20sense/Design%20File/Other/TIPD175_meas_sim_data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ard1"/>
      <sheetName val="Board2"/>
      <sheetName val="board2pos"/>
      <sheetName val="board2neg"/>
      <sheetName val="board1neg"/>
      <sheetName val="board1pos"/>
    </sheetNames>
    <sheetDataSet>
      <sheetData sheetId="0">
        <row r="2">
          <cell r="D2">
            <v>3.08</v>
          </cell>
        </row>
      </sheetData>
      <sheetData sheetId="1">
        <row r="2">
          <cell r="A2">
            <v>0.1</v>
          </cell>
          <cell r="B2">
            <v>15.4</v>
          </cell>
          <cell r="C2">
            <v>1.65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="70" zoomScaleNormal="70" workbookViewId="0">
      <selection activeCell="F30" sqref="F30"/>
    </sheetView>
  </sheetViews>
  <sheetFormatPr defaultRowHeight="14.4" x14ac:dyDescent="0.3"/>
  <cols>
    <col min="1" max="1" width="12.77734375" customWidth="1"/>
    <col min="2" max="2" width="6.88671875" customWidth="1"/>
    <col min="3" max="3" width="13.88671875" customWidth="1"/>
    <col min="4" max="5" width="8.88671875" customWidth="1"/>
    <col min="6" max="6" width="12.77734375" customWidth="1"/>
    <col min="8" max="8" width="10.6640625" customWidth="1"/>
  </cols>
  <sheetData>
    <row r="1" spans="1:9" x14ac:dyDescent="0.3">
      <c r="F1" t="s">
        <v>5</v>
      </c>
      <c r="G1" t="s">
        <v>4</v>
      </c>
      <c r="H1" t="s">
        <v>3</v>
      </c>
      <c r="I1" t="s">
        <v>2</v>
      </c>
    </row>
    <row r="2" spans="1:9" x14ac:dyDescent="0.3">
      <c r="A2" t="s">
        <v>6</v>
      </c>
      <c r="C2">
        <v>-0.02</v>
      </c>
      <c r="D2">
        <v>0</v>
      </c>
      <c r="E2">
        <v>0.02</v>
      </c>
    </row>
    <row r="3" spans="1:9" x14ac:dyDescent="0.3">
      <c r="A3" t="s">
        <v>1</v>
      </c>
      <c r="C3">
        <v>4.7691600000000003</v>
      </c>
      <c r="D3">
        <v>2.5</v>
      </c>
      <c r="E3">
        <v>0.23083999999999999</v>
      </c>
      <c r="F3">
        <f>(E3-C3)/0.04</f>
        <v>-113.45800000000001</v>
      </c>
      <c r="G3">
        <f t="shared" ref="G3:G19" si="0">(F3-idealgaini)/idealgaini*100</f>
        <v>0</v>
      </c>
      <c r="H3">
        <f t="shared" ref="H3:H19" si="1">(D3-idealoffseti)/idealoffseti*100</f>
        <v>0</v>
      </c>
      <c r="I3">
        <f t="shared" ref="I3:I19" si="2">SQRT(G3^2+H3^2)</f>
        <v>0</v>
      </c>
    </row>
    <row r="4" spans="1:9" x14ac:dyDescent="0.3">
      <c r="A4" t="s">
        <v>0</v>
      </c>
      <c r="B4">
        <v>1</v>
      </c>
      <c r="C4" s="1">
        <v>4.76832073408083</v>
      </c>
      <c r="D4" s="1">
        <v>2.5005444471374298</v>
      </c>
      <c r="E4" s="1">
        <v>0.232768155143076</v>
      </c>
      <c r="F4">
        <f t="shared" ref="F4:F19" si="3">(E4-C4)/0.04</f>
        <v>-113.38881447344384</v>
      </c>
      <c r="G4">
        <f t="shared" si="0"/>
        <v>-6.0978975970110955E-2</v>
      </c>
      <c r="H4">
        <f t="shared" si="1"/>
        <v>2.177788549719395E-2</v>
      </c>
      <c r="I4">
        <f t="shared" si="2"/>
        <v>6.4751152940254741E-2</v>
      </c>
    </row>
    <row r="5" spans="1:9" x14ac:dyDescent="0.3">
      <c r="A5" t="s">
        <v>0</v>
      </c>
      <c r="B5">
        <f t="shared" ref="B5:B19" si="4">B4+1</f>
        <v>2</v>
      </c>
      <c r="C5" s="1">
        <v>4.7683207315743399</v>
      </c>
      <c r="D5" s="1">
        <v>2.5005444446454699</v>
      </c>
      <c r="E5" s="1">
        <v>0.232768152665697</v>
      </c>
      <c r="F5">
        <f t="shared" si="3"/>
        <v>-113.38881447271606</v>
      </c>
      <c r="G5">
        <f t="shared" si="0"/>
        <v>-6.0978976611564623E-2</v>
      </c>
      <c r="H5">
        <f t="shared" si="1"/>
        <v>2.1777785818795081E-2</v>
      </c>
      <c r="I5">
        <f t="shared" si="2"/>
        <v>6.4751120019371541E-2</v>
      </c>
    </row>
    <row r="6" spans="1:9" x14ac:dyDescent="0.3">
      <c r="A6" t="s">
        <v>0</v>
      </c>
      <c r="B6">
        <f t="shared" si="4"/>
        <v>3</v>
      </c>
      <c r="C6" s="1">
        <v>4.7683207315743399</v>
      </c>
      <c r="D6" s="1">
        <v>2.5005444446454699</v>
      </c>
      <c r="E6" s="1">
        <v>0.232768152665697</v>
      </c>
      <c r="F6">
        <f t="shared" si="3"/>
        <v>-113.38881447271606</v>
      </c>
      <c r="G6">
        <f t="shared" si="0"/>
        <v>-6.0978976611564623E-2</v>
      </c>
      <c r="H6">
        <f t="shared" si="1"/>
        <v>2.1777785818795081E-2</v>
      </c>
      <c r="I6">
        <f t="shared" si="2"/>
        <v>6.4751120019371541E-2</v>
      </c>
    </row>
    <row r="7" spans="1:9" x14ac:dyDescent="0.3">
      <c r="A7" t="s">
        <v>0</v>
      </c>
      <c r="B7">
        <f t="shared" si="4"/>
        <v>4</v>
      </c>
      <c r="C7" s="1">
        <v>4.7698331646866698</v>
      </c>
      <c r="D7" s="1">
        <v>2.5005444471253302</v>
      </c>
      <c r="E7" s="1">
        <v>0.23125572437518799</v>
      </c>
      <c r="F7">
        <f t="shared" si="3"/>
        <v>-113.46443600778704</v>
      </c>
      <c r="G7">
        <f t="shared" si="0"/>
        <v>5.6725905507152086E-3</v>
      </c>
      <c r="H7">
        <f t="shared" si="1"/>
        <v>2.1777885013207765E-2</v>
      </c>
      <c r="I7">
        <f t="shared" si="2"/>
        <v>2.2504545300995594E-2</v>
      </c>
    </row>
    <row r="8" spans="1:9" x14ac:dyDescent="0.3">
      <c r="A8" t="s">
        <v>0</v>
      </c>
      <c r="B8">
        <f t="shared" si="4"/>
        <v>5</v>
      </c>
      <c r="C8" s="1">
        <v>4.7698331646866698</v>
      </c>
      <c r="D8" s="1">
        <v>2.5005444471253302</v>
      </c>
      <c r="E8" s="1">
        <v>0.23125572437518799</v>
      </c>
      <c r="F8">
        <f t="shared" si="3"/>
        <v>-113.46443600778704</v>
      </c>
      <c r="G8">
        <f t="shared" si="0"/>
        <v>5.6725905507152086E-3</v>
      </c>
      <c r="H8">
        <f t="shared" si="1"/>
        <v>2.1777885013207765E-2</v>
      </c>
      <c r="I8">
        <f t="shared" si="2"/>
        <v>2.2504545300995594E-2</v>
      </c>
    </row>
    <row r="9" spans="1:9" x14ac:dyDescent="0.3">
      <c r="A9" t="s">
        <v>0</v>
      </c>
      <c r="B9">
        <f t="shared" si="4"/>
        <v>6</v>
      </c>
      <c r="C9" s="1">
        <v>4.7698331621821701</v>
      </c>
      <c r="D9" s="1">
        <v>2.5005444446333698</v>
      </c>
      <c r="E9" s="1">
        <v>0.231255721895818</v>
      </c>
      <c r="F9">
        <f t="shared" si="3"/>
        <v>-113.46443600715881</v>
      </c>
      <c r="G9">
        <f t="shared" si="0"/>
        <v>5.6725899970006492E-3</v>
      </c>
      <c r="H9">
        <f t="shared" si="1"/>
        <v>2.1777785334791133E-2</v>
      </c>
      <c r="I9">
        <f t="shared" si="2"/>
        <v>2.2504448701585994E-2</v>
      </c>
    </row>
    <row r="10" spans="1:9" x14ac:dyDescent="0.3">
      <c r="A10" t="s">
        <v>0</v>
      </c>
      <c r="B10">
        <f t="shared" si="4"/>
        <v>7</v>
      </c>
      <c r="C10" s="1">
        <v>4.7698331621821701</v>
      </c>
      <c r="D10" s="1">
        <v>2.5005444446333698</v>
      </c>
      <c r="E10" s="1">
        <v>0.231255721895818</v>
      </c>
      <c r="F10">
        <f t="shared" si="3"/>
        <v>-113.46443600715881</v>
      </c>
      <c r="G10">
        <f t="shared" si="0"/>
        <v>5.6725899970006492E-3</v>
      </c>
      <c r="H10">
        <f t="shared" si="1"/>
        <v>2.1777785334791133E-2</v>
      </c>
      <c r="I10">
        <f t="shared" si="2"/>
        <v>2.2504448701585994E-2</v>
      </c>
    </row>
    <row r="11" spans="1:9" x14ac:dyDescent="0.3">
      <c r="A11" t="s">
        <v>0</v>
      </c>
      <c r="B11">
        <f t="shared" si="4"/>
        <v>8</v>
      </c>
      <c r="C11" s="1">
        <v>4.7695666226162103</v>
      </c>
      <c r="D11" s="1">
        <v>2.5005446475661799</v>
      </c>
      <c r="E11" s="1">
        <v>0.23152266732809701</v>
      </c>
      <c r="F11">
        <f t="shared" si="3"/>
        <v>-113.45109888220284</v>
      </c>
      <c r="G11">
        <f t="shared" si="0"/>
        <v>-6.082530801856445E-3</v>
      </c>
      <c r="H11">
        <f t="shared" si="1"/>
        <v>2.1785902647195599E-2</v>
      </c>
      <c r="I11">
        <f t="shared" si="2"/>
        <v>2.2619079006639873E-2</v>
      </c>
    </row>
    <row r="12" spans="1:9" x14ac:dyDescent="0.3">
      <c r="A12" t="s">
        <v>0</v>
      </c>
      <c r="B12">
        <f t="shared" si="4"/>
        <v>9</v>
      </c>
      <c r="C12" s="1">
        <v>4.7695666226162103</v>
      </c>
      <c r="D12" s="1">
        <v>2.5005446475661799</v>
      </c>
      <c r="E12" s="1">
        <v>0.23152266732809701</v>
      </c>
      <c r="F12">
        <f t="shared" si="3"/>
        <v>-113.45109888220284</v>
      </c>
      <c r="G12">
        <f t="shared" si="0"/>
        <v>-6.082530801856445E-3</v>
      </c>
      <c r="H12">
        <f t="shared" si="1"/>
        <v>2.1785902647195599E-2</v>
      </c>
      <c r="I12">
        <f t="shared" si="2"/>
        <v>2.2619079006639873E-2</v>
      </c>
    </row>
    <row r="13" spans="1:9" x14ac:dyDescent="0.3">
      <c r="A13" t="s">
        <v>0</v>
      </c>
      <c r="B13">
        <f t="shared" si="4"/>
        <v>10</v>
      </c>
      <c r="C13" s="1">
        <v>4.76956662010834</v>
      </c>
      <c r="D13" s="1">
        <v>2.5005446450728601</v>
      </c>
      <c r="E13" s="1">
        <v>0.23152266484935999</v>
      </c>
      <c r="F13">
        <f t="shared" si="3"/>
        <v>-113.45109888147451</v>
      </c>
      <c r="G13">
        <f t="shared" si="0"/>
        <v>-6.0825314437985964E-3</v>
      </c>
      <c r="H13">
        <f t="shared" si="1"/>
        <v>2.1785802914404684E-2</v>
      </c>
      <c r="I13">
        <f t="shared" si="2"/>
        <v>2.2618983120159981E-2</v>
      </c>
    </row>
    <row r="14" spans="1:9" x14ac:dyDescent="0.3">
      <c r="A14" t="s">
        <v>0</v>
      </c>
      <c r="B14">
        <f t="shared" si="4"/>
        <v>11</v>
      </c>
      <c r="C14" s="1">
        <v>4.76956662010834</v>
      </c>
      <c r="D14" s="1">
        <v>2.5005446450728601</v>
      </c>
      <c r="E14" s="1">
        <v>0.23152266484935999</v>
      </c>
      <c r="F14">
        <f t="shared" si="3"/>
        <v>-113.45109888147451</v>
      </c>
      <c r="G14">
        <f t="shared" si="0"/>
        <v>-6.0825314437985964E-3</v>
      </c>
      <c r="H14">
        <f t="shared" si="1"/>
        <v>2.1785802914404684E-2</v>
      </c>
      <c r="I14">
        <f t="shared" si="2"/>
        <v>2.2618983120159981E-2</v>
      </c>
    </row>
    <row r="15" spans="1:9" x14ac:dyDescent="0.3">
      <c r="A15" t="s">
        <v>0</v>
      </c>
      <c r="B15">
        <f t="shared" si="4"/>
        <v>12</v>
      </c>
      <c r="C15" s="1">
        <v>4.7710798839992403</v>
      </c>
      <c r="D15" s="1">
        <v>2.50054464755407</v>
      </c>
      <c r="E15" s="1">
        <v>0.23000940592213201</v>
      </c>
      <c r="F15">
        <f t="shared" si="3"/>
        <v>-113.5267619519277</v>
      </c>
      <c r="G15">
        <f t="shared" si="0"/>
        <v>6.060564431567949E-2</v>
      </c>
      <c r="H15">
        <f t="shared" si="1"/>
        <v>2.1785902162800852E-2</v>
      </c>
      <c r="I15">
        <f t="shared" si="2"/>
        <v>6.4402404116350995E-2</v>
      </c>
    </row>
    <row r="16" spans="1:9" x14ac:dyDescent="0.3">
      <c r="A16" t="s">
        <v>0</v>
      </c>
      <c r="B16">
        <f t="shared" si="4"/>
        <v>13</v>
      </c>
      <c r="C16" s="1">
        <v>4.7710798839992403</v>
      </c>
      <c r="D16" s="1">
        <v>2.50054464755407</v>
      </c>
      <c r="E16" s="1">
        <v>0.23000940592213201</v>
      </c>
      <c r="F16">
        <f t="shared" si="3"/>
        <v>-113.5267619519277</v>
      </c>
      <c r="G16">
        <f t="shared" si="0"/>
        <v>6.060564431567949E-2</v>
      </c>
      <c r="H16">
        <f t="shared" si="1"/>
        <v>2.1785902162800852E-2</v>
      </c>
      <c r="I16">
        <f t="shared" si="2"/>
        <v>6.4402404116350995E-2</v>
      </c>
    </row>
    <row r="17" spans="1:9" x14ac:dyDescent="0.3">
      <c r="A17" t="s">
        <v>0</v>
      </c>
      <c r="B17">
        <f t="shared" si="4"/>
        <v>14</v>
      </c>
      <c r="C17" s="1">
        <v>4.7710798814933701</v>
      </c>
      <c r="D17" s="1">
        <v>2.5005446450607498</v>
      </c>
      <c r="E17" s="1">
        <v>0.230009403441401</v>
      </c>
      <c r="F17">
        <f t="shared" si="3"/>
        <v>-113.52676195129922</v>
      </c>
      <c r="G17">
        <f t="shared" si="0"/>
        <v>6.0605643761752002E-2</v>
      </c>
      <c r="H17">
        <f t="shared" si="1"/>
        <v>2.1785802429992174E-2</v>
      </c>
      <c r="I17">
        <f t="shared" si="2"/>
        <v>6.4402369857754785E-2</v>
      </c>
    </row>
    <row r="18" spans="1:9" x14ac:dyDescent="0.3">
      <c r="A18" t="s">
        <v>0</v>
      </c>
      <c r="B18">
        <f t="shared" si="4"/>
        <v>15</v>
      </c>
      <c r="C18" s="1">
        <v>4.7710798814933701</v>
      </c>
      <c r="D18" s="1">
        <v>2.5005446450607498</v>
      </c>
      <c r="E18" s="1">
        <v>0.230009403441401</v>
      </c>
      <c r="F18">
        <f t="shared" si="3"/>
        <v>-113.52676195129922</v>
      </c>
      <c r="G18">
        <f t="shared" si="0"/>
        <v>6.0605643761752002E-2</v>
      </c>
      <c r="H18">
        <f t="shared" si="1"/>
        <v>2.1785802429992174E-2</v>
      </c>
      <c r="I18">
        <f t="shared" si="2"/>
        <v>6.4402369857754785E-2</v>
      </c>
    </row>
    <row r="19" spans="1:9" x14ac:dyDescent="0.3">
      <c r="A19" t="s">
        <v>0</v>
      </c>
      <c r="B19">
        <f t="shared" si="4"/>
        <v>16</v>
      </c>
      <c r="C19" s="1">
        <v>4.76832073408083</v>
      </c>
      <c r="D19" s="1">
        <v>2.5005444471374298</v>
      </c>
      <c r="E19" s="1">
        <v>0.232768155143076</v>
      </c>
      <c r="F19">
        <f t="shared" si="3"/>
        <v>-113.38881447344384</v>
      </c>
      <c r="G19">
        <f t="shared" si="0"/>
        <v>-6.0978975970110955E-2</v>
      </c>
      <c r="H19">
        <f t="shared" si="1"/>
        <v>2.177788549719395E-2</v>
      </c>
      <c r="I19">
        <f t="shared" si="2"/>
        <v>6.4751152940254741E-2</v>
      </c>
    </row>
  </sheetData>
  <conditionalFormatting sqref="G4:G19">
    <cfRule type="top10" dxfId="9" priority="5" rank="1"/>
    <cfRule type="top10" dxfId="8" priority="4" bottom="1" rank="1"/>
  </conditionalFormatting>
  <conditionalFormatting sqref="H4:H19">
    <cfRule type="top10" dxfId="7" priority="3" rank="1"/>
    <cfRule type="top10" dxfId="6" priority="2" bottom="1" rank="1"/>
  </conditionalFormatting>
  <conditionalFormatting sqref="I4:I19">
    <cfRule type="top10" dxfId="5" priority="1" rank="1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="70" zoomScaleNormal="70" workbookViewId="0">
      <selection activeCell="H29" sqref="H29"/>
    </sheetView>
  </sheetViews>
  <sheetFormatPr defaultRowHeight="14.4" x14ac:dyDescent="0.3"/>
  <cols>
    <col min="1" max="1" width="11.33203125" customWidth="1"/>
    <col min="2" max="2" width="6.6640625" customWidth="1"/>
    <col min="3" max="3" width="13.109375" customWidth="1"/>
    <col min="4" max="4" width="9.88671875" customWidth="1"/>
    <col min="5" max="5" width="8.88671875" customWidth="1"/>
    <col min="6" max="6" width="12.77734375" customWidth="1"/>
    <col min="8" max="8" width="14.6640625" customWidth="1"/>
  </cols>
  <sheetData>
    <row r="1" spans="1:9" x14ac:dyDescent="0.3">
      <c r="F1" t="s">
        <v>5</v>
      </c>
      <c r="G1" t="s">
        <v>4</v>
      </c>
      <c r="H1" t="s">
        <v>3</v>
      </c>
      <c r="I1" t="s">
        <v>2</v>
      </c>
    </row>
    <row r="2" spans="1:9" x14ac:dyDescent="0.3">
      <c r="A2" t="s">
        <v>7</v>
      </c>
      <c r="C2">
        <v>-10</v>
      </c>
      <c r="D2">
        <v>0</v>
      </c>
      <c r="E2">
        <v>10</v>
      </c>
    </row>
    <row r="3" spans="1:9" x14ac:dyDescent="0.3">
      <c r="A3" t="s">
        <v>1</v>
      </c>
      <c r="C3">
        <v>4.7552149999999997</v>
      </c>
      <c r="D3">
        <v>2.5</v>
      </c>
      <c r="E3">
        <v>0.24478528899999999</v>
      </c>
      <c r="F3">
        <f>(E3-C3)/20</f>
        <v>-0.22552148554999998</v>
      </c>
      <c r="G3">
        <f t="shared" ref="G3:G19" si="0">(F3-idealgainv)/idealgainv*100</f>
        <v>0</v>
      </c>
      <c r="H3">
        <f t="shared" ref="H3:H19" si="1">(D3-idealoffsetv)/idealoffsetv*100</f>
        <v>0</v>
      </c>
      <c r="I3">
        <f t="shared" ref="I3:I19" si="2">SQRT(G3^2+H3^2)</f>
        <v>0</v>
      </c>
    </row>
    <row r="4" spans="1:9" x14ac:dyDescent="0.3">
      <c r="A4" t="s">
        <v>0</v>
      </c>
      <c r="B4">
        <v>1</v>
      </c>
      <c r="C4" s="2">
        <v>4.7536929821949796</v>
      </c>
      <c r="D4" s="2">
        <v>2.5005445957757</v>
      </c>
      <c r="E4" s="2">
        <v>0.247396208760116</v>
      </c>
      <c r="F4">
        <f t="shared" ref="F4:F19" si="3">(E4-C4)/20</f>
        <v>-0.22531483867174318</v>
      </c>
      <c r="G4">
        <f t="shared" si="0"/>
        <v>-9.1630683326174731E-2</v>
      </c>
      <c r="H4">
        <f t="shared" si="1"/>
        <v>2.1783831027999412E-2</v>
      </c>
      <c r="I4">
        <f t="shared" si="2"/>
        <v>9.418448609552503E-2</v>
      </c>
    </row>
    <row r="5" spans="1:9" x14ac:dyDescent="0.3">
      <c r="A5" t="s">
        <v>0</v>
      </c>
      <c r="B5">
        <f t="shared" ref="B5:B19" si="4">B4+1</f>
        <v>2</v>
      </c>
      <c r="C5" s="2">
        <v>4.75657225827843</v>
      </c>
      <c r="D5" s="2">
        <v>2.5005445935735402</v>
      </c>
      <c r="E5" s="2">
        <v>0.244516928271345</v>
      </c>
      <c r="F5">
        <f t="shared" si="3"/>
        <v>-0.22560276650035424</v>
      </c>
      <c r="G5">
        <f t="shared" si="0"/>
        <v>3.6041333337277957E-2</v>
      </c>
      <c r="H5">
        <f t="shared" si="1"/>
        <v>2.1783742941607898E-2</v>
      </c>
      <c r="I5">
        <f t="shared" si="2"/>
        <v>4.2113052196140276E-2</v>
      </c>
    </row>
    <row r="6" spans="1:9" x14ac:dyDescent="0.3">
      <c r="A6" t="s">
        <v>0</v>
      </c>
      <c r="B6">
        <f t="shared" si="4"/>
        <v>3</v>
      </c>
      <c r="C6" s="2">
        <v>4.7551285262482796</v>
      </c>
      <c r="D6" s="2">
        <v>2.5005445934778701</v>
      </c>
      <c r="E6" s="2">
        <v>0.24596066011069401</v>
      </c>
      <c r="F6">
        <f t="shared" si="3"/>
        <v>-0.22545839330687928</v>
      </c>
      <c r="G6">
        <f t="shared" si="0"/>
        <v>-2.7976156226018095E-2</v>
      </c>
      <c r="H6">
        <f t="shared" si="1"/>
        <v>2.1783739114802358E-2</v>
      </c>
      <c r="I6">
        <f t="shared" si="2"/>
        <v>3.5456968384287191E-2</v>
      </c>
    </row>
    <row r="7" spans="1:9" x14ac:dyDescent="0.3">
      <c r="A7" t="s">
        <v>0</v>
      </c>
      <c r="B7">
        <f t="shared" si="4"/>
        <v>4</v>
      </c>
      <c r="C7" s="2">
        <v>4.7551428081862399</v>
      </c>
      <c r="D7" s="2">
        <v>2.5005445958600898</v>
      </c>
      <c r="E7" s="2">
        <v>0.245946382937105</v>
      </c>
      <c r="F7">
        <f t="shared" si="3"/>
        <v>-0.22545982126245673</v>
      </c>
      <c r="G7">
        <f t="shared" si="0"/>
        <v>-2.7342976831174051E-2</v>
      </c>
      <c r="H7">
        <f t="shared" si="1"/>
        <v>2.178383440359255E-2</v>
      </c>
      <c r="I7">
        <f t="shared" si="2"/>
        <v>3.4959602733916524E-2</v>
      </c>
    </row>
    <row r="8" spans="1:9" x14ac:dyDescent="0.3">
      <c r="A8" t="s">
        <v>0</v>
      </c>
      <c r="B8">
        <f t="shared" si="4"/>
        <v>5</v>
      </c>
      <c r="C8" s="2">
        <v>4.7536999530778203</v>
      </c>
      <c r="D8" s="2">
        <v>2.50054459576454</v>
      </c>
      <c r="E8" s="2">
        <v>0.24738923785496</v>
      </c>
      <c r="F8">
        <f t="shared" si="3"/>
        <v>-0.22531553576114302</v>
      </c>
      <c r="G8">
        <f t="shared" si="0"/>
        <v>-9.1321582222950559E-2</v>
      </c>
      <c r="H8">
        <f t="shared" si="1"/>
        <v>2.1783830581600938E-2</v>
      </c>
      <c r="I8">
        <f t="shared" si="2"/>
        <v>9.3883793353863862E-2</v>
      </c>
    </row>
    <row r="9" spans="1:9" x14ac:dyDescent="0.3">
      <c r="A9" t="s">
        <v>0</v>
      </c>
      <c r="B9">
        <f t="shared" si="4"/>
        <v>6</v>
      </c>
      <c r="C9" s="2">
        <v>4.7565792330732899</v>
      </c>
      <c r="D9" s="2">
        <v>2.50054459356239</v>
      </c>
      <c r="E9" s="2">
        <v>0.24450995345417401</v>
      </c>
      <c r="F9">
        <f t="shared" si="3"/>
        <v>-0.22560346398095579</v>
      </c>
      <c r="G9">
        <f t="shared" si="0"/>
        <v>3.6350607905885686E-2</v>
      </c>
      <c r="H9">
        <f t="shared" si="1"/>
        <v>2.1783742495600222E-2</v>
      </c>
      <c r="I9">
        <f t="shared" si="2"/>
        <v>4.2378038324609339E-2</v>
      </c>
    </row>
    <row r="10" spans="1:9" x14ac:dyDescent="0.3">
      <c r="A10" t="s">
        <v>0</v>
      </c>
      <c r="B10">
        <f t="shared" si="4"/>
        <v>7</v>
      </c>
      <c r="C10" s="2">
        <v>4.7551354967643498</v>
      </c>
      <c r="D10" s="2">
        <v>2.5005445934667101</v>
      </c>
      <c r="E10" s="2">
        <v>0.24595368957229599</v>
      </c>
      <c r="F10">
        <f t="shared" si="3"/>
        <v>-0.22545909035960268</v>
      </c>
      <c r="G10">
        <f t="shared" si="0"/>
        <v>-2.7667071385740923E-2</v>
      </c>
      <c r="H10">
        <f t="shared" si="1"/>
        <v>2.1783738668403885E-2</v>
      </c>
      <c r="I10">
        <f t="shared" si="2"/>
        <v>3.5213606879117038E-2</v>
      </c>
    </row>
    <row r="11" spans="1:9" x14ac:dyDescent="0.3">
      <c r="A11" t="s">
        <v>0</v>
      </c>
      <c r="B11">
        <f t="shared" si="4"/>
        <v>8</v>
      </c>
      <c r="C11" s="2">
        <v>4.75637447913161</v>
      </c>
      <c r="D11" s="2">
        <v>2.50054499743176</v>
      </c>
      <c r="E11" s="2">
        <v>0.24471389010219699</v>
      </c>
      <c r="F11">
        <f t="shared" si="3"/>
        <v>-0.22558302945147063</v>
      </c>
      <c r="G11">
        <f t="shared" si="0"/>
        <v>2.7289595632341901E-2</v>
      </c>
      <c r="H11">
        <f t="shared" si="1"/>
        <v>2.1799897270398105E-2</v>
      </c>
      <c r="I11">
        <f t="shared" si="2"/>
        <v>3.492789072899543E-2</v>
      </c>
    </row>
    <row r="12" spans="1:9" x14ac:dyDescent="0.3">
      <c r="A12" t="s">
        <v>0</v>
      </c>
      <c r="B12">
        <f t="shared" si="4"/>
        <v>9</v>
      </c>
      <c r="C12" s="2">
        <v>4.7549308357156201</v>
      </c>
      <c r="D12" s="2">
        <v>2.5005447962864098</v>
      </c>
      <c r="E12" s="2">
        <v>0.246158756261114</v>
      </c>
      <c r="F12">
        <f t="shared" si="3"/>
        <v>-0.22543860397272533</v>
      </c>
      <c r="G12">
        <f t="shared" si="0"/>
        <v>-3.6751078094630622E-2</v>
      </c>
      <c r="H12">
        <f t="shared" si="1"/>
        <v>2.1791851456391953E-2</v>
      </c>
      <c r="I12">
        <f t="shared" si="2"/>
        <v>4.2726180861564156E-2</v>
      </c>
    </row>
    <row r="13" spans="1:9" x14ac:dyDescent="0.3">
      <c r="A13" t="s">
        <v>0</v>
      </c>
      <c r="B13">
        <f t="shared" si="4"/>
        <v>10</v>
      </c>
      <c r="C13" s="2">
        <v>4.7578116933836396</v>
      </c>
      <c r="D13" s="2">
        <v>2.5005447940830501</v>
      </c>
      <c r="E13" s="2">
        <v>0.24327789418534501</v>
      </c>
      <c r="F13">
        <f t="shared" si="3"/>
        <v>-0.22572668995991471</v>
      </c>
      <c r="G13">
        <f t="shared" si="0"/>
        <v>9.0991068728674254E-2</v>
      </c>
      <c r="H13">
        <f t="shared" si="1"/>
        <v>2.1791763322003277E-2</v>
      </c>
      <c r="I13">
        <f t="shared" si="2"/>
        <v>9.3564178706749351E-2</v>
      </c>
    </row>
    <row r="14" spans="1:9" x14ac:dyDescent="0.3">
      <c r="A14" t="s">
        <v>0</v>
      </c>
      <c r="B14">
        <f t="shared" si="4"/>
        <v>11</v>
      </c>
      <c r="C14" s="2">
        <v>4.7563671683123596</v>
      </c>
      <c r="D14" s="2">
        <v>2.50054479398732</v>
      </c>
      <c r="E14" s="2">
        <v>0.2447224190657</v>
      </c>
      <c r="F14">
        <f t="shared" si="3"/>
        <v>-0.225582237462333</v>
      </c>
      <c r="G14">
        <f t="shared" si="0"/>
        <v>2.6938414397568902E-2</v>
      </c>
      <c r="H14">
        <f t="shared" si="1"/>
        <v>2.1791759492799656E-2</v>
      </c>
      <c r="I14">
        <f t="shared" si="2"/>
        <v>3.464908298998938E-2</v>
      </c>
    </row>
    <row r="15" spans="1:9" x14ac:dyDescent="0.3">
      <c r="A15" t="s">
        <v>0</v>
      </c>
      <c r="B15">
        <f t="shared" si="4"/>
        <v>12</v>
      </c>
      <c r="C15" s="2">
        <v>4.7563814580954</v>
      </c>
      <c r="D15" s="2">
        <v>2.5005447963708498</v>
      </c>
      <c r="E15" s="2">
        <v>0.24470813404966901</v>
      </c>
      <c r="F15">
        <f t="shared" si="3"/>
        <v>-0.22558366620228654</v>
      </c>
      <c r="G15">
        <f t="shared" si="0"/>
        <v>2.7571941597895847E-2</v>
      </c>
      <c r="H15">
        <f t="shared" si="1"/>
        <v>2.1791854833992375E-2</v>
      </c>
      <c r="I15">
        <f t="shared" si="2"/>
        <v>3.514394543279932E-2</v>
      </c>
    </row>
    <row r="16" spans="1:9" x14ac:dyDescent="0.3">
      <c r="A16" t="s">
        <v>0</v>
      </c>
      <c r="B16">
        <f t="shared" si="4"/>
        <v>13</v>
      </c>
      <c r="C16" s="2">
        <v>4.7549378104275499</v>
      </c>
      <c r="D16" s="2">
        <v>2.5005447962752498</v>
      </c>
      <c r="E16" s="2">
        <v>0.24615178152683501</v>
      </c>
      <c r="F16">
        <f t="shared" si="3"/>
        <v>-0.22543930144503577</v>
      </c>
      <c r="G16">
        <f t="shared" si="0"/>
        <v>-3.6441807202443249E-2</v>
      </c>
      <c r="H16">
        <f t="shared" si="1"/>
        <v>2.1791851009993479E-2</v>
      </c>
      <c r="I16">
        <f t="shared" si="2"/>
        <v>4.2460453160815405E-2</v>
      </c>
    </row>
    <row r="17" spans="1:9" x14ac:dyDescent="0.3">
      <c r="A17" t="s">
        <v>0</v>
      </c>
      <c r="B17">
        <f t="shared" si="4"/>
        <v>14</v>
      </c>
      <c r="C17" s="2">
        <v>4.7578186720097504</v>
      </c>
      <c r="D17" s="2">
        <v>2.5005447940718799</v>
      </c>
      <c r="E17" s="2">
        <v>0.24327091553691199</v>
      </c>
      <c r="F17">
        <f t="shared" si="3"/>
        <v>-0.22572738782364193</v>
      </c>
      <c r="G17">
        <f t="shared" si="0"/>
        <v>9.1300513181614348E-2</v>
      </c>
      <c r="H17">
        <f t="shared" si="1"/>
        <v>2.1791762875196241E-2</v>
      </c>
      <c r="I17">
        <f t="shared" si="2"/>
        <v>9.3865140688302998E-2</v>
      </c>
    </row>
    <row r="18" spans="1:9" x14ac:dyDescent="0.3">
      <c r="A18" t="s">
        <v>0</v>
      </c>
      <c r="B18">
        <f t="shared" si="4"/>
        <v>15</v>
      </c>
      <c r="C18" s="2">
        <v>4.7563741426573403</v>
      </c>
      <c r="D18" s="2">
        <v>2.50054479397616</v>
      </c>
      <c r="E18" s="2">
        <v>0.24471544469840201</v>
      </c>
      <c r="F18">
        <f t="shared" si="3"/>
        <v>-0.22558293489794692</v>
      </c>
      <c r="G18">
        <f t="shared" si="0"/>
        <v>2.7247669017911112E-2</v>
      </c>
      <c r="H18">
        <f t="shared" si="1"/>
        <v>2.1791759046401182E-2</v>
      </c>
      <c r="I18">
        <f t="shared" si="2"/>
        <v>3.4890059175158201E-2</v>
      </c>
    </row>
    <row r="19" spans="1:9" x14ac:dyDescent="0.3">
      <c r="A19" t="s">
        <v>0</v>
      </c>
      <c r="B19">
        <f t="shared" si="4"/>
        <v>16</v>
      </c>
      <c r="C19" s="2">
        <v>4.7551358330251503</v>
      </c>
      <c r="D19" s="2">
        <v>2.5005445958712502</v>
      </c>
      <c r="E19" s="2">
        <v>0.24595335812051</v>
      </c>
      <c r="F19">
        <f t="shared" si="3"/>
        <v>-0.225459123745232</v>
      </c>
      <c r="G19">
        <f t="shared" si="0"/>
        <v>-2.7652267639111095E-2</v>
      </c>
      <c r="H19">
        <f t="shared" si="1"/>
        <v>2.1783834850008787E-2</v>
      </c>
      <c r="I19">
        <f t="shared" si="2"/>
        <v>3.5202036395036697E-2</v>
      </c>
    </row>
  </sheetData>
  <conditionalFormatting sqref="G4:G19">
    <cfRule type="top10" dxfId="4" priority="5" rank="1"/>
    <cfRule type="top10" dxfId="3" priority="4" bottom="1" rank="1"/>
  </conditionalFormatting>
  <conditionalFormatting sqref="H4:H19">
    <cfRule type="top10" dxfId="2" priority="3" rank="1"/>
    <cfRule type="top10" dxfId="1" priority="2" bottom="1" rank="1"/>
  </conditionalFormatting>
  <conditionalFormatting sqref="I4:I19">
    <cfRule type="top10" dxfId="0" priority="1" rank="1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DC Sweep Current Mode</vt:lpstr>
      <vt:lpstr>DC Sweep Voltage Mode</vt:lpstr>
      <vt:lpstr>'DC Sweep Current Mode'!idealgain</vt:lpstr>
      <vt:lpstr>'DC Sweep Voltage Mode'!idealgain</vt:lpstr>
      <vt:lpstr>idealgaini</vt:lpstr>
      <vt:lpstr>idealgainv</vt:lpstr>
      <vt:lpstr>'DC Sweep Current Mode'!idealoffset</vt:lpstr>
      <vt:lpstr>'DC Sweep Voltage Mode'!idealoffset</vt:lpstr>
      <vt:lpstr>idealoffseti</vt:lpstr>
      <vt:lpstr>idealoffsetv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a0270536</dc:creator>
  <cp:lastModifiedBy>a0270536</cp:lastModifiedBy>
  <dcterms:created xsi:type="dcterms:W3CDTF">2015-01-26T18:48:47Z</dcterms:created>
  <dcterms:modified xsi:type="dcterms:W3CDTF">2015-09-21T21:57:30Z</dcterms:modified>
</cp:coreProperties>
</file>